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e3151317ccb4a2/Documentos/002 AHE/_WEB/logrono/documents/"/>
    </mc:Choice>
  </mc:AlternateContent>
  <xr:revisionPtr revIDLastSave="0" documentId="14_{05CCFCCB-E23A-4C5A-8A33-4EBD362F0A7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imulado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18" i="2"/>
  <c r="F15" i="2"/>
  <c r="J14" i="2"/>
  <c r="J13" i="2"/>
  <c r="F13" i="2"/>
  <c r="J12" i="2"/>
  <c r="F12" i="2"/>
  <c r="F11" i="2" l="1"/>
  <c r="J11" i="2"/>
  <c r="F14" i="2"/>
  <c r="J18" i="2" l="1"/>
  <c r="C6" i="2" l="1"/>
  <c r="H12" i="2" l="1"/>
  <c r="J16" i="2"/>
  <c r="D12" i="2"/>
  <c r="H13" i="2"/>
  <c r="H17" i="2"/>
  <c r="J17" i="2" s="1"/>
  <c r="D15" i="2"/>
  <c r="D11" i="2"/>
  <c r="H14" i="2"/>
  <c r="H11" i="2"/>
  <c r="D14" i="2"/>
  <c r="H15" i="2"/>
  <c r="J15" i="2" s="1"/>
  <c r="D13" i="2"/>
  <c r="D17" i="2"/>
  <c r="F17" i="2" s="1"/>
  <c r="F19" i="2"/>
  <c r="F21" i="2" s="1"/>
  <c r="F20" i="2"/>
  <c r="F25" i="2"/>
  <c r="T11" i="2"/>
  <c r="J19" i="2"/>
  <c r="J20" i="2"/>
  <c r="J23" i="2" l="1"/>
  <c r="F22" i="2"/>
  <c r="F23" i="2" s="1"/>
  <c r="F27" i="2" l="1"/>
</calcChain>
</file>

<file path=xl/sharedStrings.xml><?xml version="1.0" encoding="utf-8"?>
<sst xmlns="http://schemas.openxmlformats.org/spreadsheetml/2006/main" count="44" uniqueCount="40">
  <si>
    <t>CENA ENCUENTRO</t>
  </si>
  <si>
    <t>COMIDA HERMANDAD</t>
  </si>
  <si>
    <t>COMIDA ADIÓS</t>
  </si>
  <si>
    <t>VIAJE EN AUTOBÚS</t>
  </si>
  <si>
    <t>PRECIO</t>
  </si>
  <si>
    <t>NOCHES</t>
  </si>
  <si>
    <t>FECHA DE ENTRADA</t>
  </si>
  <si>
    <t>FECHA DE SALIDA</t>
  </si>
  <si>
    <t>SOCIOS</t>
  </si>
  <si>
    <t>RESTO</t>
  </si>
  <si>
    <t>CONCEPTO</t>
  </si>
  <si>
    <t>PAX</t>
  </si>
  <si>
    <t>Subtotal</t>
  </si>
  <si>
    <t>Total (B)</t>
  </si>
  <si>
    <t xml:space="preserve">Total (A)  </t>
  </si>
  <si>
    <t>Total noches</t>
  </si>
  <si>
    <t>IMPORTE (A)</t>
  </si>
  <si>
    <t>IMPORTE (B)</t>
  </si>
  <si>
    <t>CONSIDERACIONES GENERALES</t>
  </si>
  <si>
    <t>Total a ingresar (A + B + Viaje)</t>
  </si>
  <si>
    <t>- SOLO UNA HABITACIÓN POR RESERVA</t>
  </si>
  <si>
    <t>- SOLO 1 PERSONA EN HABITACIÓN DUI</t>
  </si>
  <si>
    <t>- SOLO 2 PERSONAS EN HABITACIÓN DOBLE</t>
  </si>
  <si>
    <t>Especificar en Concepto:</t>
  </si>
  <si>
    <t>- DUI = Habitación Doble de Uso Individual</t>
  </si>
  <si>
    <t>XVDP - SIMULADOR DE RESERVAS</t>
  </si>
  <si>
    <t>Bonificación del 20%</t>
  </si>
  <si>
    <r>
      <t xml:space="preserve">   Anotar la fecha de entrada en formato </t>
    </r>
    <r>
      <rPr>
        <b/>
        <i/>
        <sz val="12"/>
        <rFont val="Andalus"/>
      </rPr>
      <t>dd/mm/aaaa</t>
    </r>
  </si>
  <si>
    <r>
      <t xml:space="preserve">   Anotar la fecha de salida en formato </t>
    </r>
    <r>
      <rPr>
        <b/>
        <i/>
        <sz val="12"/>
        <rFont val="Andalus"/>
      </rPr>
      <t>dd/mm/aaaa</t>
    </r>
  </si>
  <si>
    <t xml:space="preserve">BANCO SABADELL: ES63 0081 1533 0900 0103 1013 </t>
  </si>
  <si>
    <t>IBAN cuenta de ingreso:</t>
  </si>
  <si>
    <t>- SOLO 3 PERSONAS EN HABITACIÓN TRIPLE</t>
  </si>
  <si>
    <t>HABITACIÓN DOBLE
MURRIETA</t>
  </si>
  <si>
    <t>HABITACION TRIPLE
MURRIETA</t>
  </si>
  <si>
    <t>HABITACIÓN DUI 
NH HERENCIA</t>
  </si>
  <si>
    <t>HABITACIÓN DOBLE
NH HERENCIA</t>
  </si>
  <si>
    <t>HABITACIÓN DUI 
MURRIETA</t>
  </si>
  <si>
    <t>HABITACIÓN DUI 
NH LOGROÑO</t>
  </si>
  <si>
    <t>HABITACIÓN DOBLE
NH LOGROÑO</t>
  </si>
  <si>
    <t>Nombre y Apellidos - ABONO XVI 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</si>
</sst>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Times New Roman"/>
    </font>
    <font>
      <sz val="10"/>
      <name val="Andalus"/>
      <family val="1"/>
    </font>
    <font>
      <i/>
      <sz val="10"/>
      <name val="Andalus"/>
      <family val="1"/>
    </font>
    <font>
      <sz val="8"/>
      <name val="Times New Roman"/>
    </font>
    <font>
      <b/>
      <sz val="10"/>
      <color indexed="10"/>
      <name val="Andalus"/>
      <family val="1"/>
    </font>
    <font>
      <sz val="11"/>
      <color indexed="62"/>
      <name val="Andalus"/>
      <family val="1"/>
    </font>
    <font>
      <u/>
      <sz val="11"/>
      <color indexed="62"/>
      <name val="Andalus"/>
      <family val="1"/>
    </font>
    <font>
      <b/>
      <sz val="16"/>
      <name val="Andalus"/>
      <family val="1"/>
    </font>
    <font>
      <b/>
      <sz val="18"/>
      <name val="Andalus"/>
      <family val="1"/>
    </font>
    <font>
      <sz val="12"/>
      <name val="Andalus"/>
      <family val="1"/>
    </font>
    <font>
      <sz val="12"/>
      <color indexed="12"/>
      <name val="Andalus"/>
      <family val="1"/>
    </font>
    <font>
      <i/>
      <sz val="12"/>
      <name val="Andalus"/>
      <family val="1"/>
    </font>
    <font>
      <b/>
      <i/>
      <sz val="12"/>
      <name val="Andalus"/>
    </font>
    <font>
      <i/>
      <sz val="12"/>
      <name val="Andalus"/>
    </font>
    <font>
      <sz val="12"/>
      <color indexed="62"/>
      <name val="Andalus"/>
      <family val="1"/>
    </font>
    <font>
      <b/>
      <sz val="12"/>
      <name val="Andalus"/>
      <family val="1"/>
    </font>
  </fonts>
  <fills count="6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lightUp">
        <bgColor theme="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/>
    <xf numFmtId="4" fontId="1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 wrapText="1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wrapText="1"/>
    </xf>
    <xf numFmtId="4" fontId="1" fillId="0" borderId="0" xfId="0" applyNumberFormat="1" applyFont="1" applyAlignment="1" applyProtection="1">
      <alignment horizontal="right" vertical="center" wrapText="1"/>
    </xf>
    <xf numFmtId="0" fontId="5" fillId="0" borderId="0" xfId="0" applyFont="1" applyAlignment="1" applyProtection="1">
      <alignment vertical="center"/>
    </xf>
    <xf numFmtId="4" fontId="1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 vertical="center" wrapText="1"/>
    </xf>
    <xf numFmtId="4" fontId="9" fillId="0" borderId="0" xfId="0" applyNumberFormat="1" applyFont="1" applyBorder="1" applyAlignment="1" applyProtection="1">
      <alignment horizontal="right" vertical="center" wrapText="1"/>
    </xf>
    <xf numFmtId="4" fontId="9" fillId="0" borderId="0" xfId="0" applyNumberFormat="1" applyFont="1" applyAlignment="1" applyProtection="1">
      <alignment vertical="center"/>
    </xf>
    <xf numFmtId="0" fontId="11" fillId="0" borderId="0" xfId="0" quotePrefix="1" applyFont="1" applyProtection="1"/>
    <xf numFmtId="14" fontId="10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4" fontId="13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vertical="center" wrapText="1"/>
    </xf>
    <xf numFmtId="0" fontId="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" fillId="0" borderId="0" xfId="0" quotePrefix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4" fontId="13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" fillId="0" borderId="0" xfId="0" quotePrefix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center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142875</xdr:rowOff>
    </xdr:from>
    <xdr:to>
      <xdr:col>5</xdr:col>
      <xdr:colOff>866775</xdr:colOff>
      <xdr:row>0</xdr:row>
      <xdr:rowOff>447675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D7EBB701-4719-4783-8FC4-B9A30344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42875"/>
          <a:ext cx="1885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3"/>
  <sheetViews>
    <sheetView tabSelected="1" topLeftCell="A7" workbookViewId="0">
      <selection activeCell="J28" sqref="J28"/>
    </sheetView>
  </sheetViews>
  <sheetFormatPr baseColWidth="10" defaultRowHeight="12.75"/>
  <cols>
    <col min="1" max="1" width="1.6640625" style="1" customWidth="1"/>
    <col min="2" max="2" width="23.5" style="1" customWidth="1"/>
    <col min="3" max="3" width="13.1640625" style="1" bestFit="1" customWidth="1"/>
    <col min="4" max="5" width="12" style="1"/>
    <col min="6" max="6" width="16.6640625" style="2" customWidth="1"/>
    <col min="7" max="7" width="1.33203125" style="1" customWidth="1"/>
    <col min="8" max="9" width="12" style="1"/>
    <col min="10" max="10" width="14.6640625" style="2" customWidth="1"/>
    <col min="11" max="11" width="2.6640625" style="1" customWidth="1"/>
    <col min="12" max="24" width="12" style="1"/>
    <col min="25" max="25" width="13.1640625" style="4" bestFit="1" customWidth="1"/>
    <col min="26" max="16384" width="12" style="1"/>
  </cols>
  <sheetData>
    <row r="1" spans="2:29" ht="37.5" customHeight="1"/>
    <row r="2" spans="2:29" ht="25.5" customHeight="1">
      <c r="B2" s="58" t="s">
        <v>25</v>
      </c>
      <c r="C2" s="58"/>
      <c r="D2" s="58"/>
      <c r="E2" s="58"/>
      <c r="F2" s="58"/>
      <c r="G2" s="58"/>
      <c r="H2" s="58"/>
      <c r="I2" s="58"/>
      <c r="J2" s="58"/>
    </row>
    <row r="3" spans="2:29" ht="15" customHeight="1"/>
    <row r="4" spans="2:29" ht="29.25" customHeight="1">
      <c r="B4" s="3" t="s">
        <v>6</v>
      </c>
      <c r="C4" s="26">
        <v>43231</v>
      </c>
      <c r="D4" s="25" t="s">
        <v>27</v>
      </c>
    </row>
    <row r="5" spans="2:29" ht="29.25" customHeight="1">
      <c r="B5" s="3" t="s">
        <v>7</v>
      </c>
      <c r="C5" s="26">
        <v>43233</v>
      </c>
      <c r="D5" s="25" t="s">
        <v>28</v>
      </c>
    </row>
    <row r="6" spans="2:29" ht="29.25" customHeight="1">
      <c r="B6" s="3" t="s">
        <v>15</v>
      </c>
      <c r="C6" s="27">
        <f>C5-C4</f>
        <v>2</v>
      </c>
    </row>
    <row r="7" spans="2:29" ht="7.5" customHeight="1"/>
    <row r="8" spans="2:29" s="7" customFormat="1" ht="18.75" customHeight="1">
      <c r="B8" s="5"/>
      <c r="C8" s="6"/>
      <c r="D8" s="46" t="s">
        <v>8</v>
      </c>
      <c r="E8" s="46"/>
      <c r="F8" s="46"/>
      <c r="G8" s="29"/>
      <c r="H8" s="46" t="s">
        <v>9</v>
      </c>
      <c r="I8" s="46"/>
      <c r="J8" s="46"/>
      <c r="Y8" s="8"/>
    </row>
    <row r="9" spans="2:29" s="7" customFormat="1" ht="20.25" customHeight="1">
      <c r="B9" s="46" t="s">
        <v>10</v>
      </c>
      <c r="C9" s="62" t="s">
        <v>4</v>
      </c>
      <c r="D9" s="46" t="s">
        <v>5</v>
      </c>
      <c r="E9" s="46" t="s">
        <v>11</v>
      </c>
      <c r="F9" s="59" t="s">
        <v>16</v>
      </c>
      <c r="G9" s="48"/>
      <c r="H9" s="46" t="s">
        <v>5</v>
      </c>
      <c r="I9" s="46" t="s">
        <v>11</v>
      </c>
      <c r="J9" s="59" t="s">
        <v>17</v>
      </c>
      <c r="L9" s="52"/>
      <c r="M9" s="52"/>
      <c r="N9" s="52"/>
      <c r="O9" s="52"/>
      <c r="P9" s="52"/>
      <c r="Y9" s="8"/>
      <c r="Z9" s="45"/>
      <c r="AA9" s="45"/>
      <c r="AB9" s="45"/>
      <c r="AC9" s="45"/>
    </row>
    <row r="10" spans="2:29" s="7" customFormat="1" ht="15.75" customHeight="1">
      <c r="B10" s="46"/>
      <c r="C10" s="62"/>
      <c r="D10" s="46"/>
      <c r="E10" s="46"/>
      <c r="F10" s="60"/>
      <c r="G10" s="48"/>
      <c r="H10" s="46"/>
      <c r="I10" s="46"/>
      <c r="J10" s="60"/>
      <c r="L10" s="47" t="s">
        <v>18</v>
      </c>
      <c r="M10" s="47"/>
      <c r="N10" s="47"/>
      <c r="O10" s="47"/>
      <c r="P10" s="47"/>
      <c r="Q10" s="8"/>
      <c r="R10" s="8"/>
      <c r="S10" s="8"/>
      <c r="Y10" s="8"/>
      <c r="Z10" s="8"/>
      <c r="AA10" s="8"/>
      <c r="AB10" s="8"/>
      <c r="AC10" s="8"/>
    </row>
    <row r="11" spans="2:29" s="7" customFormat="1" ht="30.75" customHeight="1">
      <c r="B11" s="28" t="s">
        <v>34</v>
      </c>
      <c r="C11" s="18">
        <v>99</v>
      </c>
      <c r="D11" s="19">
        <f>$C$6</f>
        <v>2</v>
      </c>
      <c r="E11" s="20">
        <v>0</v>
      </c>
      <c r="F11" s="21">
        <f>C11/1*D11*E11</f>
        <v>0</v>
      </c>
      <c r="G11" s="22"/>
      <c r="H11" s="19">
        <f>$C$6</f>
        <v>2</v>
      </c>
      <c r="I11" s="20">
        <v>0</v>
      </c>
      <c r="J11" s="21">
        <f>C11*H11*I11</f>
        <v>0</v>
      </c>
      <c r="L11" s="53" t="s">
        <v>24</v>
      </c>
      <c r="M11" s="53"/>
      <c r="N11" s="53"/>
      <c r="O11" s="53"/>
      <c r="P11" s="53"/>
      <c r="R11" s="10"/>
      <c r="T11" s="7">
        <f>SUM(S11:S12)</f>
        <v>0</v>
      </c>
      <c r="X11" s="11"/>
      <c r="Y11" s="11"/>
    </row>
    <row r="12" spans="2:29" s="7" customFormat="1" ht="30.75" customHeight="1">
      <c r="B12" s="28" t="s">
        <v>35</v>
      </c>
      <c r="C12" s="18">
        <v>110</v>
      </c>
      <c r="D12" s="19">
        <f t="shared" ref="D12:D17" si="0">$C$6</f>
        <v>2</v>
      </c>
      <c r="E12" s="20">
        <v>0</v>
      </c>
      <c r="F12" s="21">
        <f>(C12/2)*D12*E12</f>
        <v>0</v>
      </c>
      <c r="G12" s="22"/>
      <c r="H12" s="19">
        <f t="shared" ref="H12:H17" si="1">$C$6</f>
        <v>2</v>
      </c>
      <c r="I12" s="20">
        <v>0</v>
      </c>
      <c r="J12" s="21">
        <f>(C12/2)*H12*I12</f>
        <v>0</v>
      </c>
      <c r="L12" s="53" t="s">
        <v>20</v>
      </c>
      <c r="M12" s="61"/>
      <c r="N12" s="61"/>
      <c r="O12" s="61"/>
      <c r="P12" s="61"/>
      <c r="R12" s="10"/>
      <c r="X12" s="11"/>
      <c r="Y12" s="11"/>
    </row>
    <row r="13" spans="2:29" s="7" customFormat="1" ht="30.75" customHeight="1">
      <c r="B13" s="28" t="s">
        <v>36</v>
      </c>
      <c r="C13" s="18">
        <v>73.7</v>
      </c>
      <c r="D13" s="19">
        <f t="shared" si="0"/>
        <v>2</v>
      </c>
      <c r="E13" s="20">
        <v>0</v>
      </c>
      <c r="F13" s="21">
        <f>C13/1*D13*E13</f>
        <v>0</v>
      </c>
      <c r="G13" s="22"/>
      <c r="H13" s="19">
        <f t="shared" si="1"/>
        <v>2</v>
      </c>
      <c r="I13" s="20">
        <v>0</v>
      </c>
      <c r="J13" s="21">
        <f>C13/1*H13*I13</f>
        <v>0</v>
      </c>
      <c r="L13" s="40" t="s">
        <v>21</v>
      </c>
      <c r="M13" s="41"/>
      <c r="N13" s="41"/>
      <c r="O13" s="41"/>
      <c r="P13" s="41"/>
      <c r="R13" s="10"/>
      <c r="X13" s="11"/>
      <c r="Y13" s="11"/>
    </row>
    <row r="14" spans="2:29" s="7" customFormat="1" ht="30.75" customHeight="1">
      <c r="B14" s="28" t="s">
        <v>32</v>
      </c>
      <c r="C14" s="18">
        <v>81.400000000000006</v>
      </c>
      <c r="D14" s="19">
        <f t="shared" si="0"/>
        <v>2</v>
      </c>
      <c r="E14" s="20">
        <v>0</v>
      </c>
      <c r="F14" s="21">
        <f>(C14/2)*D14*E14</f>
        <v>0</v>
      </c>
      <c r="G14" s="22"/>
      <c r="H14" s="19">
        <f t="shared" si="1"/>
        <v>2</v>
      </c>
      <c r="I14" s="20">
        <v>0</v>
      </c>
      <c r="J14" s="21">
        <f>(C14/2)*H14*I14</f>
        <v>0</v>
      </c>
      <c r="L14" s="40" t="s">
        <v>22</v>
      </c>
      <c r="M14" s="41"/>
      <c r="N14" s="41"/>
      <c r="O14" s="41"/>
      <c r="P14" s="41"/>
      <c r="R14" s="10"/>
      <c r="X14" s="11"/>
      <c r="Y14" s="11"/>
    </row>
    <row r="15" spans="2:29" s="7" customFormat="1" ht="30.75" customHeight="1">
      <c r="B15" s="28" t="s">
        <v>33</v>
      </c>
      <c r="C15" s="18">
        <v>115.5</v>
      </c>
      <c r="D15" s="19">
        <f t="shared" si="0"/>
        <v>2</v>
      </c>
      <c r="E15" s="20">
        <v>0</v>
      </c>
      <c r="F15" s="21">
        <f>(C15/3)*D15*E15</f>
        <v>0</v>
      </c>
      <c r="G15" s="22"/>
      <c r="H15" s="19">
        <f t="shared" si="1"/>
        <v>2</v>
      </c>
      <c r="I15" s="20">
        <v>0</v>
      </c>
      <c r="J15" s="21">
        <f>(C15/3)*H15*I15</f>
        <v>0</v>
      </c>
      <c r="L15" s="40" t="s">
        <v>31</v>
      </c>
      <c r="M15" s="41"/>
      <c r="N15" s="41"/>
      <c r="O15" s="41"/>
      <c r="P15" s="41"/>
      <c r="R15" s="10"/>
      <c r="X15" s="11"/>
      <c r="Y15" s="11"/>
    </row>
    <row r="16" spans="2:29" s="7" customFormat="1" ht="30.75" customHeight="1">
      <c r="B16" s="28" t="s">
        <v>37</v>
      </c>
      <c r="C16" s="18">
        <v>78.099999999999994</v>
      </c>
      <c r="D16" s="19">
        <v>3</v>
      </c>
      <c r="E16" s="20">
        <v>0</v>
      </c>
      <c r="F16" s="21">
        <f>C16*D16*E16</f>
        <v>0</v>
      </c>
      <c r="G16" s="22"/>
      <c r="H16" s="19">
        <v>3</v>
      </c>
      <c r="I16" s="20">
        <v>0</v>
      </c>
      <c r="J16" s="21">
        <f>C16*H16*I16</f>
        <v>0</v>
      </c>
      <c r="L16" s="40" t="s">
        <v>31</v>
      </c>
      <c r="M16" s="41"/>
      <c r="N16" s="41"/>
      <c r="O16" s="41"/>
      <c r="P16" s="41"/>
      <c r="R16" s="10"/>
      <c r="X16" s="11"/>
      <c r="Y16" s="11"/>
    </row>
    <row r="17" spans="2:25" s="7" customFormat="1" ht="30.75" customHeight="1">
      <c r="B17" s="28" t="s">
        <v>38</v>
      </c>
      <c r="C17" s="18">
        <v>85.8</v>
      </c>
      <c r="D17" s="19">
        <f t="shared" si="0"/>
        <v>2</v>
      </c>
      <c r="E17" s="20">
        <v>0</v>
      </c>
      <c r="F17" s="21">
        <f>(C17/2)*D17*E17</f>
        <v>0</v>
      </c>
      <c r="G17" s="22"/>
      <c r="H17" s="19">
        <f t="shared" si="1"/>
        <v>2</v>
      </c>
      <c r="I17" s="20">
        <v>0</v>
      </c>
      <c r="J17" s="21">
        <f>(C17/2)*H17*I17</f>
        <v>0</v>
      </c>
      <c r="L17" s="40" t="s">
        <v>20</v>
      </c>
      <c r="M17" s="41"/>
      <c r="N17" s="41"/>
      <c r="O17" s="41"/>
      <c r="P17" s="41"/>
      <c r="R17" s="10"/>
      <c r="X17" s="11"/>
      <c r="Y17" s="11"/>
    </row>
    <row r="18" spans="2:25" s="7" customFormat="1" ht="30.75" customHeight="1">
      <c r="B18" s="28" t="s">
        <v>0</v>
      </c>
      <c r="C18" s="18">
        <v>44</v>
      </c>
      <c r="D18" s="30"/>
      <c r="E18" s="20">
        <v>0</v>
      </c>
      <c r="F18" s="21">
        <f>C18*E18</f>
        <v>0</v>
      </c>
      <c r="G18" s="22"/>
      <c r="H18" s="30"/>
      <c r="I18" s="20">
        <v>0</v>
      </c>
      <c r="J18" s="21">
        <f>C18*I18</f>
        <v>0</v>
      </c>
      <c r="L18" s="53"/>
      <c r="M18" s="61"/>
      <c r="N18" s="61"/>
      <c r="O18" s="61"/>
      <c r="P18" s="61"/>
      <c r="X18" s="11"/>
      <c r="Y18" s="11"/>
    </row>
    <row r="19" spans="2:25" s="7" customFormat="1" ht="30.75" customHeight="1">
      <c r="B19" s="28" t="s">
        <v>1</v>
      </c>
      <c r="C19" s="18">
        <v>22</v>
      </c>
      <c r="D19" s="30"/>
      <c r="E19" s="20">
        <v>0</v>
      </c>
      <c r="F19" s="21">
        <f>C19*E19</f>
        <v>0</v>
      </c>
      <c r="G19" s="22"/>
      <c r="H19" s="30"/>
      <c r="I19" s="20">
        <v>0</v>
      </c>
      <c r="J19" s="21">
        <f>C19*I19</f>
        <v>0</v>
      </c>
      <c r="L19" s="53"/>
      <c r="M19" s="53"/>
      <c r="N19" s="53"/>
      <c r="O19" s="53"/>
      <c r="P19" s="53"/>
      <c r="X19" s="11"/>
      <c r="Y19" s="11"/>
    </row>
    <row r="20" spans="2:25" s="7" customFormat="1" ht="30.75" customHeight="1">
      <c r="B20" s="28" t="s">
        <v>2</v>
      </c>
      <c r="C20" s="18">
        <v>41.8</v>
      </c>
      <c r="D20" s="30"/>
      <c r="E20" s="20">
        <v>0</v>
      </c>
      <c r="F20" s="21">
        <f>C20*E20</f>
        <v>0</v>
      </c>
      <c r="G20" s="22"/>
      <c r="H20" s="30"/>
      <c r="I20" s="20">
        <v>0</v>
      </c>
      <c r="J20" s="21">
        <f>C20*I20</f>
        <v>0</v>
      </c>
      <c r="Y20" s="8"/>
    </row>
    <row r="21" spans="2:25" s="7" customFormat="1" ht="23.25" customHeight="1">
      <c r="B21" s="12"/>
      <c r="C21" s="54" t="s">
        <v>12</v>
      </c>
      <c r="D21" s="54"/>
      <c r="E21" s="54"/>
      <c r="F21" s="21">
        <f>SUM(F11:F20)</f>
        <v>0</v>
      </c>
      <c r="G21" s="12"/>
      <c r="H21" s="55"/>
      <c r="I21" s="55"/>
      <c r="J21" s="13"/>
      <c r="L21" s="14"/>
      <c r="Y21" s="8"/>
    </row>
    <row r="22" spans="2:25" s="7" customFormat="1" ht="23.25" customHeight="1">
      <c r="B22" s="12"/>
      <c r="C22" s="56" t="s">
        <v>26</v>
      </c>
      <c r="D22" s="56"/>
      <c r="E22" s="54"/>
      <c r="F22" s="21">
        <f>F21*0.2</f>
        <v>0</v>
      </c>
      <c r="G22" s="12"/>
      <c r="H22" s="12"/>
      <c r="I22" s="12"/>
      <c r="J22" s="15"/>
      <c r="L22" s="14"/>
      <c r="Y22" s="8"/>
    </row>
    <row r="23" spans="2:25" s="7" customFormat="1" ht="23.25" customHeight="1">
      <c r="B23" s="57"/>
      <c r="C23" s="57"/>
      <c r="D23" s="57" t="s">
        <v>14</v>
      </c>
      <c r="E23" s="55"/>
      <c r="F23" s="21">
        <f>F21-F22</f>
        <v>0</v>
      </c>
      <c r="G23" s="12"/>
      <c r="H23" s="57" t="s">
        <v>13</v>
      </c>
      <c r="I23" s="55"/>
      <c r="J23" s="21">
        <f>SUM(J11:J20)</f>
        <v>0</v>
      </c>
      <c r="L23" s="16"/>
      <c r="Y23" s="8"/>
    </row>
    <row r="24" spans="2:25" s="7" customFormat="1" ht="7.5" customHeight="1">
      <c r="B24" s="12"/>
      <c r="C24" s="12"/>
      <c r="D24" s="12"/>
      <c r="E24" s="9"/>
      <c r="F24" s="23"/>
      <c r="G24" s="12"/>
      <c r="H24" s="12"/>
      <c r="I24" s="9"/>
      <c r="J24" s="15"/>
      <c r="L24" s="16"/>
      <c r="Y24" s="8"/>
    </row>
    <row r="25" spans="2:25" s="37" customFormat="1" ht="15.75">
      <c r="B25" s="17" t="s">
        <v>3</v>
      </c>
      <c r="C25" s="18">
        <v>50</v>
      </c>
      <c r="D25" s="34"/>
      <c r="E25" s="35"/>
      <c r="F25" s="21">
        <f>C25*E25</f>
        <v>0</v>
      </c>
      <c r="G25" s="36"/>
      <c r="H25" s="7"/>
      <c r="I25" s="7"/>
      <c r="J25" s="10"/>
      <c r="L25" s="38"/>
      <c r="Y25" s="39"/>
    </row>
    <row r="26" spans="2:25" s="7" customFormat="1" ht="11.25" customHeight="1">
      <c r="F26" s="24"/>
      <c r="J26" s="10"/>
      <c r="Y26" s="8"/>
    </row>
    <row r="27" spans="2:25" s="7" customFormat="1" ht="22.5">
      <c r="B27" s="50" t="s">
        <v>19</v>
      </c>
      <c r="C27" s="50"/>
      <c r="D27" s="50"/>
      <c r="E27" s="51"/>
      <c r="F27" s="49">
        <f>ROUND(F23+J23+F25,0)</f>
        <v>0</v>
      </c>
      <c r="J27" s="31"/>
      <c r="L27" s="32"/>
      <c r="Y27" s="8"/>
    </row>
    <row r="28" spans="2:25" s="7" customFormat="1" ht="22.5">
      <c r="B28" s="50"/>
      <c r="C28" s="50"/>
      <c r="D28" s="50"/>
      <c r="E28" s="51"/>
      <c r="F28" s="49"/>
      <c r="J28" s="31"/>
      <c r="L28" s="33"/>
      <c r="Y28" s="8"/>
    </row>
    <row r="29" spans="2:25" s="7" customFormat="1">
      <c r="F29" s="10"/>
      <c r="J29" s="10"/>
      <c r="Y29" s="8"/>
    </row>
    <row r="32" spans="2:25" ht="15.75">
      <c r="B32" s="42" t="s">
        <v>30</v>
      </c>
      <c r="D32" s="43" t="s">
        <v>29</v>
      </c>
    </row>
    <row r="33" spans="2:4" ht="15.75">
      <c r="B33" s="42" t="s">
        <v>23</v>
      </c>
      <c r="D33" s="44" t="s">
        <v>39</v>
      </c>
    </row>
  </sheetData>
  <mergeCells count="28">
    <mergeCell ref="B2:J2"/>
    <mergeCell ref="F9:F10"/>
    <mergeCell ref="J9:J10"/>
    <mergeCell ref="L18:P18"/>
    <mergeCell ref="L12:P12"/>
    <mergeCell ref="L11:P11"/>
    <mergeCell ref="D8:F8"/>
    <mergeCell ref="H8:J8"/>
    <mergeCell ref="B9:B10"/>
    <mergeCell ref="C9:C10"/>
    <mergeCell ref="F27:F28"/>
    <mergeCell ref="B27:E28"/>
    <mergeCell ref="L9:P9"/>
    <mergeCell ref="L19:P19"/>
    <mergeCell ref="C21:E21"/>
    <mergeCell ref="H21:I21"/>
    <mergeCell ref="C22:E22"/>
    <mergeCell ref="B23:C23"/>
    <mergeCell ref="D23:E23"/>
    <mergeCell ref="H23:I23"/>
    <mergeCell ref="AB9:AC9"/>
    <mergeCell ref="H9:H10"/>
    <mergeCell ref="I9:I10"/>
    <mergeCell ref="L10:P10"/>
    <mergeCell ref="D9:D10"/>
    <mergeCell ref="E9:E10"/>
    <mergeCell ref="G9:G10"/>
    <mergeCell ref="Z9:AA9"/>
  </mergeCells>
  <phoneticPr fontId="3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Company>AHE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2017-02-20T17:33:02Z</dcterms:created>
  <dcterms:modified xsi:type="dcterms:W3CDTF">2019-04-26T08:18:53Z</dcterms:modified>
</cp:coreProperties>
</file>